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GQHBBT\Desktop\รวมไฟล์เอกสาร ITA\ITA 69\O 10\"/>
    </mc:Choice>
  </mc:AlternateContent>
  <xr:revisionPtr revIDLastSave="0" documentId="13_ncr:1_{30604396-8A7E-4405-BB36-D40DB6D17A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0-2 แม่วงก์" sheetId="2" r:id="rId1"/>
  </sheets>
  <definedNames>
    <definedName name="_xlnm.Print_Area" localSheetId="0">'O10-2 แม่วงก์'!$A$1:$J$52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mBnHusxIr8D9twaOO3cbUaHejhDgz+4mju8XCQZ8m0="/>
    </ext>
  </extLst>
</workbook>
</file>

<file path=xl/calcChain.xml><?xml version="1.0" encoding="utf-8"?>
<calcChain xmlns="http://schemas.openxmlformats.org/spreadsheetml/2006/main">
  <c r="I42" i="2" l="1"/>
  <c r="I43" i="2"/>
  <c r="I44" i="2"/>
  <c r="I45" i="2"/>
  <c r="I41" i="2"/>
  <c r="I20" i="2"/>
  <c r="H20" i="2"/>
  <c r="L22" i="2" l="1"/>
  <c r="H14" i="2" l="1"/>
  <c r="I17" i="2"/>
  <c r="H17" i="2"/>
  <c r="I34" i="2" l="1"/>
  <c r="H34" i="2"/>
  <c r="I36" i="2"/>
  <c r="H36" i="2"/>
  <c r="I12" i="2" l="1"/>
  <c r="H12" i="2"/>
  <c r="H26" i="2" l="1"/>
  <c r="H23" i="2"/>
  <c r="H15" i="2"/>
  <c r="G46" i="2"/>
  <c r="I46" i="2" s="1"/>
  <c r="E46" i="2"/>
  <c r="D46" i="2"/>
  <c r="F46" i="2"/>
  <c r="H42" i="2"/>
  <c r="H43" i="2"/>
  <c r="H44" i="2"/>
  <c r="H45" i="2"/>
  <c r="H41" i="2"/>
  <c r="E37" i="2"/>
  <c r="F37" i="2"/>
  <c r="I26" i="2"/>
  <c r="G25" i="2"/>
  <c r="F25" i="2"/>
  <c r="F28" i="2" s="1"/>
  <c r="E25" i="2"/>
  <c r="E28" i="2" s="1"/>
  <c r="I15" i="2"/>
  <c r="I23" i="2"/>
  <c r="I11" i="2"/>
  <c r="H11" i="2"/>
  <c r="D25" i="2"/>
  <c r="D28" i="2" s="1"/>
  <c r="G37" i="2"/>
  <c r="D37" i="2"/>
  <c r="I37" i="2" l="1"/>
  <c r="H37" i="2"/>
  <c r="H46" i="2"/>
  <c r="F47" i="2"/>
  <c r="H25" i="2"/>
  <c r="E47" i="2"/>
  <c r="D47" i="2"/>
  <c r="I25" i="2"/>
  <c r="G28" i="2"/>
  <c r="G47" i="2" s="1"/>
  <c r="H28" i="2" l="1"/>
  <c r="H47" i="2" s="1"/>
  <c r="I28" i="2"/>
  <c r="I47" i="2"/>
</calcChain>
</file>

<file path=xl/sharedStrings.xml><?xml version="1.0" encoding="utf-8"?>
<sst xmlns="http://schemas.openxmlformats.org/spreadsheetml/2006/main" count="94" uniqueCount="65">
  <si>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</si>
  <si>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</si>
  <si>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</si>
  <si>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</si>
  <si>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</si>
  <si>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</si>
  <si>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</si>
  <si>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</si>
  <si>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</si>
  <si>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</si>
  <si>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</si>
  <si>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</si>
  <si>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</si>
  <si>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(ม.ค.-มี.ค.69)</t>
  </si>
  <si>
    <t>กิจกรรมการบังคับใช้กฎหมายและบริการประชาชน</t>
  </si>
  <si>
    <t>ค่า OT</t>
  </si>
  <si>
    <t>รอการเปิกจ่ายไตรมาส 3 และ 4</t>
  </si>
  <si>
    <t>ไม่มีปัญหาข้อขัดข้อง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</si>
  <si>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</si>
  <si>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</si>
  <si>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</si>
  <si>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</si>
  <si>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</si>
  <si>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รวมตอบแทนใช้สอย และวัสดุ</t>
  </si>
  <si>
    <t>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</si>
  <si>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</si>
  <si>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</si>
  <si>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</si>
  <si>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</si>
  <si>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</si>
  <si>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</si>
  <si>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</si>
  <si>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</si>
  <si>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ค่าอาหาร</t>
  </si>
  <si>
    <t>ค่าอาหารว่าง</t>
  </si>
  <si>
    <t>ค่าวิทยากร</t>
  </si>
  <si>
    <t>ค่าวัสดุอุปกรณ์</t>
  </si>
  <si>
    <t>รวมเงิน</t>
  </si>
  <si>
    <t>พ.ต.ท.</t>
  </si>
  <si>
    <t>พ.ต.อ.</t>
  </si>
  <si>
    <t>ผู้รายงาน</t>
  </si>
  <si>
    <t>หน่วยปรับแผนจัดสรร</t>
  </si>
  <si>
    <t xml:space="preserve"> -OT  มาเป็น ค่าสาธารณูปโภค</t>
  </si>
  <si>
    <t xml:space="preserve"> - OT มาเป็น ค่าวัสดุสำนักงาน</t>
  </si>
  <si>
    <t xml:space="preserve"> - OT มาเป็น ค่าจ้างเหมาบริการฯ</t>
  </si>
  <si>
    <t xml:space="preserve"> - วัสดุจราจร มาเป็น ค่าวัสดุสำนักงาน</t>
  </si>
  <si>
    <t xml:space="preserve"> - น้ำมันรถจักรยานยนต์ มาเป็น น้ำมันรถยนต์</t>
  </si>
  <si>
    <t>งบประมาณไม่เพียงพอจึงปรับแผนเพิ่มดังนี้</t>
  </si>
  <si>
    <t>รายงานผลการใช้จ่ายงบประมาณ ไตรมาส 1 - 2</t>
  </si>
  <si>
    <t xml:space="preserve">ประจำปีงบประมาณ พ.ศ. 2569  ไตรมาส 1 - 2 </t>
  </si>
  <si>
    <t>งบดำเนินงานรวมทั้งสิ้น</t>
  </si>
  <si>
    <t xml:space="preserve">น้ำมันรถยนต์ </t>
  </si>
  <si>
    <t>กองทุนเพื่อความปลอดภัยในการใช้รถใช้ถนนประจำจังหวัดนครสวรรค์</t>
  </si>
  <si>
    <t xml:space="preserve">                     โครงการ : ห่วงใยกลุ่มวัยทำงานและผู้สูงวัย ปลอดภัยในการใช้รถใช้ถนน</t>
  </si>
  <si>
    <t xml:space="preserve">โครงการห่วงใยกลุ่มวันทำงานและผู้สูงวัยปลอดภัยในการใช้รถใช้ถนน  </t>
  </si>
  <si>
    <t>แผ่นป้ายไวนิล</t>
  </si>
  <si>
    <t xml:space="preserve"> - OT มาเป็น เบี้ยเลี้ยง</t>
  </si>
  <si>
    <t>สถานีตำรวจภูธรแม่วงก์</t>
  </si>
  <si>
    <t>ข้อมูล  ณ  วันที่  3  เมษายน  2569</t>
  </si>
  <si>
    <t>น้ำมันรถจักรยานยนต์</t>
  </si>
  <si>
    <t>(พัสกร   ชำนาญหัตถ์)</t>
  </si>
  <si>
    <t>สว.อก.สภ.แม่วงก์</t>
  </si>
  <si>
    <t>(วุฒิชัย   ทองงามขำ)</t>
  </si>
  <si>
    <t xml:space="preserve">     ผกก.สภ.แม่วงก์</t>
  </si>
  <si>
    <t xml:space="preserve">              ผู้ตรวจรายงาน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</si>
</sst>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_-;\-* #,##0.00_-;_-* &quot;-&quot;??_-;_-@"/>
    <numFmt numFmtId="165" formatCode="#,##0.00;[Red]#,##0.00"/>
    <numFmt numFmtId="166" formatCode="0.00;[Red]0.00"/>
    <numFmt numFmtId="167" formatCode="_-* #,##0_-;\-* #,##0_-;_-* &quot;-&quot;??_-;_-@_-"/>
    <numFmt numFmtId="168" formatCode="#,##0.00_ ;[Red]\-#,##0.00\ "/>
    <numFmt numFmtId="169" formatCode="#,##0;[Red]#,##0"/>
  </numFmts>
  <fonts count="28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name val="Tahoma"/>
      <family val="2"/>
    </font>
    <font>
      <b/>
      <sz val="16"/>
      <color rgb="FFFF0000"/>
      <name val="TH Sarabun PSK"/>
    </font>
    <font>
      <b/>
      <sz val="16"/>
      <color rgb="FFFF0000"/>
      <name val="Angsana New"/>
      <family val="1"/>
    </font>
    <font>
      <sz val="16"/>
      <color rgb="FFFF0000"/>
      <name val="Angsana New"/>
      <family val="1"/>
    </font>
    <font>
      <sz val="22"/>
      <color theme="1"/>
      <name val="Angsana New"/>
      <family val="1"/>
    </font>
    <font>
      <sz val="11"/>
      <color theme="1"/>
      <name val="Tahoma"/>
      <family val="2"/>
      <scheme val="minor"/>
    </font>
    <font>
      <b/>
      <sz val="24"/>
      <color theme="1"/>
      <name val="Angsana New"/>
      <family val="1"/>
      <charset val="222"/>
    </font>
    <font>
      <b/>
      <sz val="24"/>
      <color theme="1"/>
      <name val="Tahoma"/>
      <family val="2"/>
      <charset val="222"/>
      <scheme val="minor"/>
    </font>
    <font>
      <b/>
      <sz val="24"/>
      <name val="Tahoma"/>
      <family val="2"/>
      <charset val="222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sz val="16"/>
      <color rgb="FFC00000"/>
      <name val="Angsana New"/>
      <family val="1"/>
    </font>
    <font>
      <sz val="20"/>
      <color theme="1"/>
      <name val="Angsana New"/>
      <family val="1"/>
    </font>
    <font>
      <sz val="20"/>
      <color theme="1"/>
      <name val="Tahoma"/>
      <family val="2"/>
      <scheme val="minor"/>
    </font>
    <font>
      <b/>
      <sz val="16"/>
      <color rgb="FFFF0000"/>
      <name val="Angsana New"/>
      <family val="1"/>
    </font>
    <font>
      <b/>
      <sz val="11"/>
      <color theme="1"/>
      <name val="TH Sarabun PSK"/>
    </font>
    <font>
      <b/>
      <sz val="16"/>
      <color rgb="FFC0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rgb="FF00B050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name val="Angsana New"/>
      <family val="1"/>
      <charset val="222"/>
    </font>
    <font>
      <sz val="16"/>
      <color theme="3"/>
      <name val="Angsana New"/>
      <family val="1"/>
    </font>
  </fonts>
  <fills count="19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C2D69B"/>
        <bgColor rgb="FFC2D69B"/>
      </patternFill>
    </fill>
    <fill>
      <patternFill patternType="solid">
        <fgColor rgb="FFB6DDE8"/>
        <bgColor rgb="FFB6DDE8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DAEEF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rgb="FFDAEEF3"/>
      </patternFill>
    </fill>
  </fills>
  <borders count="4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30">
    <xf numFmtId="0" fontId="0" fillId="0" borderId="0" xfId="0"/>
    <xf numFmtId="0" fontId="2" fillId="0" borderId="0" xfId="0" applyFon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/>
    <xf numFmtId="0" fontId="2" fillId="3" borderId="22" xfId="0" applyFont="1" applyFill="1" applyBorder="1"/>
    <xf numFmtId="0" fontId="2" fillId="3" borderId="21" xfId="0" applyFont="1" applyFill="1" applyBorder="1"/>
    <xf numFmtId="0" fontId="2" fillId="3" borderId="21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20" xfId="0" applyFont="1" applyFill="1" applyBorder="1"/>
    <xf numFmtId="164" fontId="2" fillId="4" borderId="22" xfId="0" applyNumberFormat="1" applyFont="1" applyFill="1" applyBorder="1"/>
    <xf numFmtId="164" fontId="2" fillId="4" borderId="22" xfId="0" applyNumberFormat="1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5" borderId="21" xfId="0" applyFont="1" applyFill="1" applyBorder="1"/>
    <xf numFmtId="0" fontId="2" fillId="5" borderId="22" xfId="0" applyFont="1" applyFill="1" applyBorder="1"/>
    <xf numFmtId="164" fontId="2" fillId="5" borderId="22" xfId="0" applyNumberFormat="1" applyFont="1" applyFill="1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/>
    <xf numFmtId="164" fontId="2" fillId="0" borderId="22" xfId="0" applyNumberFormat="1" applyFont="1" applyBorder="1" applyAlignment="1">
      <alignment horizontal="center"/>
    </xf>
    <xf numFmtId="0" fontId="1" fillId="6" borderId="22" xfId="0" applyFont="1" applyFill="1" applyBorder="1"/>
    <xf numFmtId="0" fontId="2" fillId="6" borderId="22" xfId="0" applyFont="1" applyFill="1" applyBorder="1"/>
    <xf numFmtId="0" fontId="1" fillId="7" borderId="22" xfId="0" applyFont="1" applyFill="1" applyBorder="1"/>
    <xf numFmtId="0" fontId="2" fillId="7" borderId="20" xfId="0" applyFont="1" applyFill="1" applyBorder="1"/>
    <xf numFmtId="164" fontId="2" fillId="7" borderId="22" xfId="0" applyNumberFormat="1" applyFont="1" applyFill="1" applyBorder="1"/>
    <xf numFmtId="0" fontId="1" fillId="8" borderId="22" xfId="0" applyFont="1" applyFill="1" applyBorder="1" applyAlignment="1">
      <alignment horizontal="left"/>
    </xf>
    <xf numFmtId="164" fontId="2" fillId="0" borderId="22" xfId="0" applyNumberFormat="1" applyFont="1" applyBorder="1"/>
    <xf numFmtId="0" fontId="1" fillId="8" borderId="22" xfId="0" applyFont="1" applyFill="1" applyBorder="1"/>
    <xf numFmtId="0" fontId="2" fillId="0" borderId="22" xfId="0" applyFont="1" applyBorder="1" applyAlignment="1">
      <alignment horizontal="left"/>
    </xf>
    <xf numFmtId="164" fontId="2" fillId="6" borderId="22" xfId="0" applyNumberFormat="1" applyFont="1" applyFill="1" applyBorder="1"/>
    <xf numFmtId="0" fontId="7" fillId="0" borderId="0" xfId="0" applyFont="1"/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 vertical="center"/>
    </xf>
    <xf numFmtId="0" fontId="2" fillId="0" borderId="0" xfId="0" applyFont="1" applyAlignment="1">
      <alignment horizontal="center"/>
    </xf>
    <xf numFmtId="0" fontId="12" fillId="0" borderId="0" xfId="0" applyFont="1"/>
    <xf numFmtId="165" fontId="12" fillId="0" borderId="0" xfId="0" applyNumberFormat="1" applyFont="1" applyAlignment="1">
      <alignment vertical="center" wrapText="1"/>
    </xf>
    <xf numFmtId="165" fontId="13" fillId="0" borderId="0" xfId="0" applyNumberFormat="1" applyFont="1"/>
    <xf numFmtId="165" fontId="13" fillId="0" borderId="0" xfId="0" applyNumberFormat="1" applyFont="1" applyAlignment="1">
      <alignment horizontal="right"/>
    </xf>
    <xf numFmtId="166" fontId="14" fillId="0" borderId="0" xfId="0" applyNumberFormat="1" applyFont="1"/>
    <xf numFmtId="164" fontId="12" fillId="0" borderId="0" xfId="0" applyNumberFormat="1" applyFont="1"/>
    <xf numFmtId="0" fontId="15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Continuous" vertical="center"/>
    </xf>
    <xf numFmtId="0" fontId="16" fillId="0" borderId="0" xfId="0" applyFont="1" applyAlignment="1">
      <alignment horizontal="centerContinuous"/>
    </xf>
    <xf numFmtId="165" fontId="17" fillId="0" borderId="22" xfId="0" applyNumberFormat="1" applyFont="1" applyBorder="1"/>
    <xf numFmtId="165" fontId="17" fillId="0" borderId="22" xfId="0" applyNumberFormat="1" applyFont="1" applyBorder="1" applyAlignment="1">
      <alignment horizontal="right"/>
    </xf>
    <xf numFmtId="166" fontId="19" fillId="0" borderId="22" xfId="0" applyNumberFormat="1" applyFont="1" applyBorder="1"/>
    <xf numFmtId="165" fontId="17" fillId="6" borderId="22" xfId="0" applyNumberFormat="1" applyFont="1" applyFill="1" applyBorder="1"/>
    <xf numFmtId="166" fontId="19" fillId="6" borderId="22" xfId="0" applyNumberFormat="1" applyFont="1" applyFill="1" applyBorder="1"/>
    <xf numFmtId="165" fontId="17" fillId="6" borderId="22" xfId="0" applyNumberFormat="1" applyFont="1" applyFill="1" applyBorder="1" applyAlignment="1">
      <alignment horizontal="right"/>
    </xf>
    <xf numFmtId="165" fontId="12" fillId="4" borderId="22" xfId="0" applyNumberFormat="1" applyFont="1" applyFill="1" applyBorder="1"/>
    <xf numFmtId="165" fontId="17" fillId="4" borderId="22" xfId="0" applyNumberFormat="1" applyFont="1" applyFill="1" applyBorder="1"/>
    <xf numFmtId="165" fontId="12" fillId="5" borderId="22" xfId="0" applyNumberFormat="1" applyFont="1" applyFill="1" applyBorder="1"/>
    <xf numFmtId="165" fontId="17" fillId="5" borderId="22" xfId="0" applyNumberFormat="1" applyFont="1" applyFill="1" applyBorder="1"/>
    <xf numFmtId="165" fontId="12" fillId="7" borderId="22" xfId="0" applyNumberFormat="1" applyFont="1" applyFill="1" applyBorder="1"/>
    <xf numFmtId="165" fontId="17" fillId="7" borderId="22" xfId="0" applyNumberFormat="1" applyFont="1" applyFill="1" applyBorder="1"/>
    <xf numFmtId="165" fontId="20" fillId="6" borderId="22" xfId="0" applyNumberFormat="1" applyFont="1" applyFill="1" applyBorder="1" applyAlignment="1">
      <alignment vertical="center" wrapText="1"/>
    </xf>
    <xf numFmtId="164" fontId="12" fillId="5" borderId="22" xfId="0" applyNumberFormat="1" applyFont="1" applyFill="1" applyBorder="1"/>
    <xf numFmtId="0" fontId="2" fillId="0" borderId="3" xfId="0" applyFont="1" applyBorder="1" applyAlignment="1">
      <alignment horizontal="center"/>
    </xf>
    <xf numFmtId="0" fontId="1" fillId="6" borderId="3" xfId="0" applyFont="1" applyFill="1" applyBorder="1"/>
    <xf numFmtId="0" fontId="2" fillId="6" borderId="3" xfId="0" applyFont="1" applyFill="1" applyBorder="1"/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165" fontId="17" fillId="0" borderId="28" xfId="0" applyNumberFormat="1" applyFont="1" applyBorder="1" applyAlignment="1">
      <alignment horizontal="right"/>
    </xf>
    <xf numFmtId="165" fontId="17" fillId="0" borderId="29" xfId="0" applyNumberFormat="1" applyFont="1" applyBorder="1" applyAlignment="1">
      <alignment horizontal="right"/>
    </xf>
    <xf numFmtId="165" fontId="17" fillId="6" borderId="23" xfId="0" applyNumberFormat="1" applyFont="1" applyFill="1" applyBorder="1"/>
    <xf numFmtId="165" fontId="17" fillId="0" borderId="3" xfId="0" applyNumberFormat="1" applyFont="1" applyBorder="1"/>
    <xf numFmtId="166" fontId="19" fillId="0" borderId="3" xfId="0" applyNumberFormat="1" applyFont="1" applyBorder="1"/>
    <xf numFmtId="166" fontId="19" fillId="6" borderId="27" xfId="0" applyNumberFormat="1" applyFont="1" applyFill="1" applyBorder="1"/>
    <xf numFmtId="165" fontId="17" fillId="6" borderId="26" xfId="0" applyNumberFormat="1" applyFont="1" applyFill="1" applyBorder="1"/>
    <xf numFmtId="164" fontId="2" fillId="0" borderId="3" xfId="0" applyNumberFormat="1" applyFont="1" applyBorder="1" applyAlignment="1">
      <alignment horizontal="center"/>
    </xf>
    <xf numFmtId="164" fontId="2" fillId="6" borderId="26" xfId="0" applyNumberFormat="1" applyFont="1" applyFill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0" fontId="2" fillId="0" borderId="3" xfId="0" applyFont="1" applyBorder="1"/>
    <xf numFmtId="165" fontId="17" fillId="0" borderId="3" xfId="0" applyNumberFormat="1" applyFont="1" applyBorder="1" applyAlignment="1">
      <alignment horizontal="right"/>
    </xf>
    <xf numFmtId="0" fontId="2" fillId="0" borderId="21" xfId="0" applyFont="1" applyBorder="1" applyAlignment="1">
      <alignment horizontal="center"/>
    </xf>
    <xf numFmtId="0" fontId="2" fillId="0" borderId="21" xfId="0" applyFont="1" applyBorder="1"/>
    <xf numFmtId="166" fontId="19" fillId="0" borderId="21" xfId="0" applyNumberFormat="1" applyFont="1" applyBorder="1"/>
    <xf numFmtId="166" fontId="19" fillId="0" borderId="0" xfId="0" applyNumberFormat="1" applyFont="1"/>
    <xf numFmtId="0" fontId="2" fillId="0" borderId="30" xfId="0" applyFont="1" applyBorder="1" applyAlignment="1">
      <alignment horizontal="center"/>
    </xf>
    <xf numFmtId="0" fontId="2" fillId="0" borderId="36" xfId="0" applyFont="1" applyBorder="1"/>
    <xf numFmtId="166" fontId="19" fillId="0" borderId="33" xfId="0" applyNumberFormat="1" applyFont="1" applyBorder="1"/>
    <xf numFmtId="0" fontId="2" fillId="0" borderId="31" xfId="0" applyFont="1" applyBorder="1" applyAlignment="1">
      <alignment horizontal="center"/>
    </xf>
    <xf numFmtId="166" fontId="19" fillId="0" borderId="34" xfId="0" applyNumberFormat="1" applyFont="1" applyBorder="1"/>
    <xf numFmtId="0" fontId="2" fillId="0" borderId="37" xfId="0" applyFont="1" applyBorder="1"/>
    <xf numFmtId="166" fontId="19" fillId="0" borderId="36" xfId="0" applyNumberFormat="1" applyFont="1" applyBorder="1"/>
    <xf numFmtId="166" fontId="19" fillId="0" borderId="37" xfId="0" applyNumberFormat="1" applyFont="1" applyBorder="1"/>
    <xf numFmtId="0" fontId="2" fillId="0" borderId="27" xfId="0" applyFont="1" applyBorder="1" applyAlignment="1">
      <alignment vertical="top"/>
    </xf>
    <xf numFmtId="0" fontId="2" fillId="0" borderId="28" xfId="0" applyFont="1" applyBorder="1" applyAlignment="1">
      <alignment vertical="top"/>
    </xf>
    <xf numFmtId="0" fontId="2" fillId="0" borderId="29" xfId="0" applyFont="1" applyBorder="1" applyAlignment="1">
      <alignment vertical="top"/>
    </xf>
    <xf numFmtId="165" fontId="13" fillId="0" borderId="22" xfId="0" applyNumberFormat="1" applyFont="1" applyBorder="1"/>
    <xf numFmtId="164" fontId="12" fillId="9" borderId="33" xfId="0" applyNumberFormat="1" applyFont="1" applyFill="1" applyBorder="1" applyAlignment="1">
      <alignment horizontal="left"/>
    </xf>
    <xf numFmtId="164" fontId="12" fillId="9" borderId="34" xfId="0" applyNumberFormat="1" applyFont="1" applyFill="1" applyBorder="1" applyAlignment="1">
      <alignment horizontal="left"/>
    </xf>
    <xf numFmtId="164" fontId="12" fillId="9" borderId="27" xfId="0" applyNumberFormat="1" applyFont="1" applyFill="1" applyBorder="1" applyAlignment="1">
      <alignment horizontal="left"/>
    </xf>
    <xf numFmtId="164" fontId="12" fillId="9" borderId="28" xfId="0" applyNumberFormat="1" applyFont="1" applyFill="1" applyBorder="1" applyAlignment="1">
      <alignment horizontal="left"/>
    </xf>
    <xf numFmtId="164" fontId="12" fillId="9" borderId="35" xfId="0" applyNumberFormat="1" applyFont="1" applyFill="1" applyBorder="1" applyAlignment="1">
      <alignment horizontal="left"/>
    </xf>
    <xf numFmtId="165" fontId="13" fillId="0" borderId="3" xfId="0" applyNumberFormat="1" applyFont="1" applyBorder="1"/>
    <xf numFmtId="165" fontId="13" fillId="0" borderId="36" xfId="0" applyNumberFormat="1" applyFont="1" applyBorder="1"/>
    <xf numFmtId="165" fontId="13" fillId="0" borderId="27" xfId="0" applyNumberFormat="1" applyFont="1" applyBorder="1"/>
    <xf numFmtId="165" fontId="13" fillId="0" borderId="28" xfId="0" applyNumberFormat="1" applyFont="1" applyBorder="1"/>
    <xf numFmtId="165" fontId="13" fillId="0" borderId="29" xfId="0" applyNumberFormat="1" applyFont="1" applyBorder="1"/>
    <xf numFmtId="165" fontId="13" fillId="0" borderId="37" xfId="0" applyNumberFormat="1" applyFont="1" applyBorder="1"/>
    <xf numFmtId="165" fontId="13" fillId="0" borderId="21" xfId="0" applyNumberFormat="1" applyFont="1" applyBorder="1"/>
    <xf numFmtId="165" fontId="13" fillId="0" borderId="30" xfId="0" applyNumberFormat="1" applyFont="1" applyBorder="1"/>
    <xf numFmtId="165" fontId="13" fillId="0" borderId="31" xfId="0" applyNumberFormat="1" applyFont="1" applyBorder="1"/>
    <xf numFmtId="0" fontId="2" fillId="4" borderId="25" xfId="0" applyFont="1" applyFill="1" applyBorder="1" applyAlignment="1">
      <alignment horizontal="left"/>
    </xf>
    <xf numFmtId="165" fontId="2" fillId="0" borderId="0" xfId="0" applyNumberFormat="1" applyFont="1"/>
    <xf numFmtId="0" fontId="21" fillId="0" borderId="22" xfId="0" applyFont="1" applyBorder="1"/>
    <xf numFmtId="0" fontId="2" fillId="6" borderId="11" xfId="0" applyFont="1" applyFill="1" applyBorder="1"/>
    <xf numFmtId="164" fontId="2" fillId="6" borderId="11" xfId="0" applyNumberFormat="1" applyFont="1" applyFill="1" applyBorder="1" applyAlignment="1">
      <alignment horizontal="center"/>
    </xf>
    <xf numFmtId="43" fontId="23" fillId="0" borderId="0" xfId="1" applyFont="1" applyBorder="1" applyAlignment="1"/>
    <xf numFmtId="43" fontId="23" fillId="0" borderId="28" xfId="1" applyFont="1" applyBorder="1" applyAlignment="1"/>
    <xf numFmtId="43" fontId="23" fillId="0" borderId="29" xfId="1" applyFont="1" applyBorder="1"/>
    <xf numFmtId="165" fontId="23" fillId="4" borderId="22" xfId="0" applyNumberFormat="1" applyFont="1" applyFill="1" applyBorder="1"/>
    <xf numFmtId="165" fontId="23" fillId="5" borderId="22" xfId="0" applyNumberFormat="1" applyFont="1" applyFill="1" applyBorder="1"/>
    <xf numFmtId="165" fontId="23" fillId="7" borderId="22" xfId="0" applyNumberFormat="1" applyFont="1" applyFill="1" applyBorder="1"/>
    <xf numFmtId="165" fontId="23" fillId="0" borderId="22" xfId="0" applyNumberFormat="1" applyFont="1" applyBorder="1"/>
    <xf numFmtId="165" fontId="23" fillId="0" borderId="22" xfId="0" applyNumberFormat="1" applyFont="1" applyBorder="1" applyAlignment="1">
      <alignment vertical="center" wrapText="1"/>
    </xf>
    <xf numFmtId="0" fontId="2" fillId="4" borderId="38" xfId="0" applyFont="1" applyFill="1" applyBorder="1" applyAlignment="1">
      <alignment horizontal="center" vertical="center"/>
    </xf>
    <xf numFmtId="0" fontId="2" fillId="4" borderId="39" xfId="0" applyFont="1" applyFill="1" applyBorder="1"/>
    <xf numFmtId="0" fontId="1" fillId="5" borderId="21" xfId="0" applyFont="1" applyFill="1" applyBorder="1"/>
    <xf numFmtId="0" fontId="18" fillId="4" borderId="26" xfId="0" applyFont="1" applyFill="1" applyBorder="1" applyAlignment="1">
      <alignment horizontal="center" vertical="center" wrapText="1"/>
    </xf>
    <xf numFmtId="43" fontId="25" fillId="0" borderId="22" xfId="1" applyFont="1" applyBorder="1" applyAlignment="1"/>
    <xf numFmtId="43" fontId="25" fillId="0" borderId="3" xfId="1" applyFont="1" applyBorder="1" applyAlignment="1"/>
    <xf numFmtId="43" fontId="25" fillId="0" borderId="36" xfId="1" applyFont="1" applyBorder="1" applyAlignment="1"/>
    <xf numFmtId="43" fontId="25" fillId="0" borderId="27" xfId="1" applyFont="1" applyBorder="1" applyAlignment="1"/>
    <xf numFmtId="43" fontId="25" fillId="0" borderId="28" xfId="1" applyFont="1" applyBorder="1" applyAlignment="1"/>
    <xf numFmtId="43" fontId="25" fillId="0" borderId="29" xfId="1" applyFont="1" applyBorder="1" applyAlignment="1"/>
    <xf numFmtId="43" fontId="25" fillId="0" borderId="21" xfId="1" applyFont="1" applyBorder="1" applyAlignment="1"/>
    <xf numFmtId="165" fontId="25" fillId="6" borderId="3" xfId="0" applyNumberFormat="1" applyFont="1" applyFill="1" applyBorder="1"/>
    <xf numFmtId="43" fontId="25" fillId="0" borderId="27" xfId="1" applyFont="1" applyBorder="1"/>
    <xf numFmtId="165" fontId="24" fillId="6" borderId="11" xfId="0" applyNumberFormat="1" applyFont="1" applyFill="1" applyBorder="1"/>
    <xf numFmtId="167" fontId="25" fillId="0" borderId="22" xfId="1" applyNumberFormat="1" applyFont="1" applyBorder="1" applyAlignment="1">
      <alignment vertical="center" wrapText="1"/>
    </xf>
    <xf numFmtId="165" fontId="25" fillId="0" borderId="22" xfId="0" applyNumberFormat="1" applyFont="1" applyBorder="1" applyAlignment="1">
      <alignment vertical="center" wrapText="1"/>
    </xf>
    <xf numFmtId="43" fontId="25" fillId="0" borderId="22" xfId="1" applyFont="1" applyBorder="1" applyAlignment="1">
      <alignment wrapText="1"/>
    </xf>
    <xf numFmtId="43" fontId="25" fillId="0" borderId="28" xfId="1" applyFont="1" applyBorder="1" applyAlignment="1">
      <alignment wrapText="1"/>
    </xf>
    <xf numFmtId="43" fontId="25" fillId="0" borderId="31" xfId="1" applyFont="1" applyBorder="1" applyAlignment="1">
      <alignment wrapText="1"/>
    </xf>
    <xf numFmtId="43" fontId="25" fillId="0" borderId="0" xfId="1" applyFont="1" applyBorder="1" applyAlignment="1"/>
    <xf numFmtId="43" fontId="25" fillId="0" borderId="37" xfId="1" applyFont="1" applyBorder="1" applyAlignment="1"/>
    <xf numFmtId="43" fontId="25" fillId="9" borderId="27" xfId="1" applyFont="1" applyFill="1" applyBorder="1"/>
    <xf numFmtId="43" fontId="25" fillId="0" borderId="29" xfId="1" applyFont="1" applyBorder="1"/>
    <xf numFmtId="165" fontId="25" fillId="4" borderId="22" xfId="0" applyNumberFormat="1" applyFont="1" applyFill="1" applyBorder="1"/>
    <xf numFmtId="165" fontId="25" fillId="5" borderId="22" xfId="0" applyNumberFormat="1" applyFont="1" applyFill="1" applyBorder="1"/>
    <xf numFmtId="165" fontId="25" fillId="7" borderId="22" xfId="0" applyNumberFormat="1" applyFont="1" applyFill="1" applyBorder="1"/>
    <xf numFmtId="165" fontId="25" fillId="0" borderId="22" xfId="0" applyNumberFormat="1" applyFont="1" applyBorder="1"/>
    <xf numFmtId="165" fontId="24" fillId="6" borderId="22" xfId="0" applyNumberFormat="1" applyFont="1" applyFill="1" applyBorder="1" applyAlignment="1">
      <alignment vertical="center" wrapText="1"/>
    </xf>
    <xf numFmtId="0" fontId="21" fillId="0" borderId="22" xfId="0" applyFont="1" applyBorder="1" applyAlignment="1">
      <alignment horizontal="center"/>
    </xf>
    <xf numFmtId="0" fontId="21" fillId="14" borderId="22" xfId="0" applyFont="1" applyFill="1" applyBorder="1" applyAlignment="1">
      <alignment vertical="top"/>
    </xf>
    <xf numFmtId="0" fontId="1" fillId="14" borderId="26" xfId="0" applyFont="1" applyFill="1" applyBorder="1" applyAlignment="1">
      <alignment horizontal="center" vertical="center"/>
    </xf>
    <xf numFmtId="43" fontId="21" fillId="13" borderId="22" xfId="1" applyFont="1" applyFill="1" applyBorder="1" applyAlignment="1">
      <alignment vertical="center" wrapText="1"/>
    </xf>
    <xf numFmtId="166" fontId="19" fillId="15" borderId="22" xfId="0" applyNumberFormat="1" applyFont="1" applyFill="1" applyBorder="1"/>
    <xf numFmtId="165" fontId="6" fillId="0" borderId="22" xfId="0" applyNumberFormat="1" applyFont="1" applyBorder="1"/>
    <xf numFmtId="165" fontId="6" fillId="0" borderId="22" xfId="0" applyNumberFormat="1" applyFont="1" applyBorder="1" applyAlignment="1">
      <alignment horizontal="right"/>
    </xf>
    <xf numFmtId="166" fontId="19" fillId="0" borderId="35" xfId="0" applyNumberFormat="1" applyFont="1" applyBorder="1"/>
    <xf numFmtId="43" fontId="1" fillId="14" borderId="22" xfId="0" applyNumberFormat="1" applyFont="1" applyFill="1" applyBorder="1" applyAlignment="1">
      <alignment vertical="top"/>
    </xf>
    <xf numFmtId="4" fontId="4" fillId="0" borderId="23" xfId="0" applyNumberFormat="1" applyFont="1" applyBorder="1" applyAlignment="1">
      <alignment vertical="top"/>
    </xf>
    <xf numFmtId="0" fontId="2" fillId="16" borderId="22" xfId="0" applyFont="1" applyFill="1" applyBorder="1" applyAlignment="1">
      <alignment horizontal="center"/>
    </xf>
    <xf numFmtId="0" fontId="21" fillId="10" borderId="22" xfId="0" applyFont="1" applyFill="1" applyBorder="1" applyAlignment="1">
      <alignment horizontal="center"/>
    </xf>
    <xf numFmtId="0" fontId="21" fillId="10" borderId="38" xfId="0" applyFont="1" applyFill="1" applyBorder="1"/>
    <xf numFmtId="0" fontId="21" fillId="11" borderId="40" xfId="0" applyFont="1" applyFill="1" applyBorder="1"/>
    <xf numFmtId="0" fontId="21" fillId="11" borderId="41" xfId="0" applyFont="1" applyFill="1" applyBorder="1"/>
    <xf numFmtId="0" fontId="21" fillId="17" borderId="22" xfId="0" applyFont="1" applyFill="1" applyBorder="1" applyAlignment="1">
      <alignment horizontal="center"/>
    </xf>
    <xf numFmtId="0" fontId="21" fillId="17" borderId="22" xfId="0" applyFont="1" applyFill="1" applyBorder="1"/>
    <xf numFmtId="43" fontId="22" fillId="0" borderId="22" xfId="1" applyFont="1" applyFill="1" applyBorder="1"/>
    <xf numFmtId="169" fontId="26" fillId="0" borderId="22" xfId="1" applyNumberFormat="1" applyFont="1" applyBorder="1" applyAlignment="1">
      <alignment vertical="center" wrapText="1"/>
    </xf>
    <xf numFmtId="43" fontId="5" fillId="14" borderId="22" xfId="0" applyNumberFormat="1" applyFont="1" applyFill="1" applyBorder="1" applyAlignment="1">
      <alignment vertical="top"/>
    </xf>
    <xf numFmtId="43" fontId="2" fillId="0" borderId="0" xfId="0" applyNumberFormat="1" applyFont="1"/>
    <xf numFmtId="165" fontId="5" fillId="6" borderId="11" xfId="0" applyNumberFormat="1" applyFont="1" applyFill="1" applyBorder="1"/>
    <xf numFmtId="165" fontId="5" fillId="6" borderId="22" xfId="0" applyNumberFormat="1" applyFont="1" applyFill="1" applyBorder="1" applyAlignment="1">
      <alignment vertical="center" wrapText="1"/>
    </xf>
    <xf numFmtId="164" fontId="2" fillId="9" borderId="34" xfId="0" applyNumberFormat="1" applyFont="1" applyFill="1" applyBorder="1" applyAlignment="1">
      <alignment horizontal="left"/>
    </xf>
    <xf numFmtId="168" fontId="27" fillId="0" borderId="22" xfId="0" applyNumberFormat="1" applyFont="1" applyBorder="1" applyAlignment="1">
      <alignment horizontal="right"/>
    </xf>
    <xf numFmtId="168" fontId="27" fillId="0" borderId="28" xfId="0" applyNumberFormat="1" applyFont="1" applyBorder="1" applyAlignment="1">
      <alignment horizontal="right"/>
    </xf>
    <xf numFmtId="168" fontId="27" fillId="0" borderId="27" xfId="0" applyNumberFormat="1" applyFont="1" applyBorder="1" applyAlignment="1">
      <alignment horizontal="right"/>
    </xf>
    <xf numFmtId="165" fontId="13" fillId="0" borderId="32" xfId="0" applyNumberFormat="1" applyFont="1" applyBorder="1"/>
    <xf numFmtId="43" fontId="25" fillId="0" borderId="27" xfId="1" applyFont="1" applyFill="1" applyBorder="1" applyAlignment="1">
      <alignment wrapText="1"/>
    </xf>
    <xf numFmtId="43" fontId="25" fillId="0" borderId="30" xfId="1" applyFont="1" applyFill="1" applyBorder="1" applyAlignment="1">
      <alignment wrapText="1"/>
    </xf>
    <xf numFmtId="43" fontId="25" fillId="0" borderId="36" xfId="1" applyFont="1" applyFill="1" applyBorder="1" applyAlignment="1"/>
    <xf numFmtId="165" fontId="27" fillId="0" borderId="22" xfId="0" applyNumberFormat="1" applyFont="1" applyBorder="1" applyAlignment="1">
      <alignment horizontal="right"/>
    </xf>
    <xf numFmtId="166" fontId="19" fillId="0" borderId="42" xfId="0" applyNumberFormat="1" applyFont="1" applyBorder="1"/>
    <xf numFmtId="168" fontId="2" fillId="0" borderId="27" xfId="0" applyNumberFormat="1" applyFont="1" applyBorder="1" applyAlignment="1">
      <alignment horizontal="right"/>
    </xf>
    <xf numFmtId="165" fontId="2" fillId="0" borderId="22" xfId="0" applyNumberFormat="1" applyFont="1" applyBorder="1" applyAlignment="1">
      <alignment horizontal="right"/>
    </xf>
    <xf numFmtId="164" fontId="2" fillId="0" borderId="29" xfId="0" applyNumberFormat="1" applyFont="1" applyBorder="1" applyAlignment="1">
      <alignment horizontal="left"/>
    </xf>
    <xf numFmtId="168" fontId="2" fillId="0" borderId="21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right"/>
    </xf>
    <xf numFmtId="168" fontId="1" fillId="12" borderId="3" xfId="0" applyNumberFormat="1" applyFont="1" applyFill="1" applyBorder="1" applyAlignment="1">
      <alignment horizontal="right"/>
    </xf>
    <xf numFmtId="168" fontId="1" fillId="12" borderId="21" xfId="0" applyNumberFormat="1" applyFont="1" applyFill="1" applyBorder="1" applyAlignment="1">
      <alignment horizontal="right"/>
    </xf>
    <xf numFmtId="0" fontId="21" fillId="12" borderId="22" xfId="0" applyFont="1" applyFill="1" applyBorder="1" applyAlignment="1">
      <alignment horizontal="center"/>
    </xf>
    <xf numFmtId="0" fontId="21" fillId="12" borderId="22" xfId="0" applyFont="1" applyFill="1" applyBorder="1" applyAlignment="1">
      <alignment vertical="top"/>
    </xf>
    <xf numFmtId="167" fontId="21" fillId="12" borderId="22" xfId="1" applyNumberFormat="1" applyFont="1" applyFill="1" applyBorder="1" applyAlignment="1">
      <alignment horizontal="center"/>
    </xf>
    <xf numFmtId="165" fontId="5" fillId="18" borderId="22" xfId="0" applyNumberFormat="1" applyFont="1" applyFill="1" applyBorder="1" applyAlignment="1">
      <alignment vertical="center" wrapText="1"/>
    </xf>
    <xf numFmtId="165" fontId="5" fillId="18" borderId="22" xfId="0" applyNumberFormat="1" applyFont="1" applyFill="1" applyBorder="1"/>
    <xf numFmtId="165" fontId="1" fillId="18" borderId="22" xfId="0" applyNumberFormat="1" applyFont="1" applyFill="1" applyBorder="1" applyAlignment="1">
      <alignment horizontal="right"/>
    </xf>
    <xf numFmtId="166" fontId="19" fillId="18" borderId="22" xfId="0" applyNumberFormat="1" applyFont="1" applyFill="1" applyBorder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2" fillId="6" borderId="15" xfId="0" applyFont="1" applyFill="1" applyBorder="1"/>
    <xf numFmtId="0" fontId="1" fillId="6" borderId="0" xfId="0" applyFont="1" applyFill="1"/>
    <xf numFmtId="0" fontId="2" fillId="6" borderId="17" xfId="0" applyFont="1" applyFill="1" applyBorder="1"/>
    <xf numFmtId="166" fontId="19" fillId="6" borderId="0" xfId="0" applyNumberFormat="1" applyFont="1" applyFill="1"/>
    <xf numFmtId="0" fontId="2" fillId="6" borderId="43" xfId="0" applyFont="1" applyFill="1" applyBorder="1"/>
    <xf numFmtId="0" fontId="1" fillId="6" borderId="43" xfId="0" applyFont="1" applyFill="1" applyBorder="1"/>
    <xf numFmtId="165" fontId="24" fillId="6" borderId="43" xfId="0" applyNumberFormat="1" applyFont="1" applyFill="1" applyBorder="1"/>
    <xf numFmtId="165" fontId="5" fillId="6" borderId="43" xfId="0" applyNumberFormat="1" applyFont="1" applyFill="1" applyBorder="1"/>
    <xf numFmtId="168" fontId="1" fillId="12" borderId="43" xfId="0" applyNumberFormat="1" applyFont="1" applyFill="1" applyBorder="1" applyAlignment="1">
      <alignment horizontal="right"/>
    </xf>
    <xf numFmtId="166" fontId="19" fillId="6" borderId="26" xfId="0" applyNumberFormat="1" applyFont="1" applyFill="1" applyBorder="1"/>
    <xf numFmtId="164" fontId="2" fillId="6" borderId="43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19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6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5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7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981074</xdr:colOff>
      <xdr:row>48</xdr:row>
      <xdr:rowOff>1</xdr:rowOff>
    </xdr:from>
    <xdr:to>
      <xdr:col>8</xdr:col>
      <xdr:colOff>800099</xdr:colOff>
      <xdr:row>50</xdr:row>
      <xdr:rowOff>285751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A657959-BAB6-4062-9B1E-F353B1519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1549" y="15687676"/>
          <a:ext cx="1895475" cy="1047750"/>
        </a:xfrm>
        <a:prstGeom prst="rect">
          <a:avLst/>
        </a:prstGeom>
      </xdr:spPr>
    </xdr:pic>
    <xdr:clientData/>
  </xdr:twoCellAnchor>
  <xdr:oneCellAnchor>
    <xdr:from>
      <xdr:col>1</xdr:col>
      <xdr:colOff>1990725</xdr:colOff>
      <xdr:row>47</xdr:row>
      <xdr:rowOff>95250</xdr:rowOff>
    </xdr:from>
    <xdr:ext cx="1914525" cy="1075591"/>
    <xdr:pic>
      <xdr:nvPicPr>
        <xdr:cNvPr id="3" name="Picture 2" descr="S__81018882-removebg-preview.png">
          <a:extLst>
            <a:ext uri="{FF2B5EF4-FFF2-40B4-BE49-F238E27FC236}">
              <a16:creationId xmlns:a16="http://schemas.microsoft.com/office/drawing/2014/main" id="{0725EE2D-531B-47FD-80F3-54BB0547C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533650" y="15459075"/>
          <a:ext cx="1914525" cy="10755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9"/>
  <sheetViews>
    <sheetView tabSelected="1" view="pageBreakPreview" zoomScale="60" zoomScaleNormal="100" workbookViewId="0">
      <selection activeCell="M44" sqref="M44"/>
    </sheetView>
  </sheetViews>
  <sheetFormatPr defaultColWidth="12.625" defaultRowHeight="14.25"/>
  <cols>
    <col min="1" max="1" width="7.125" customWidth="1"/>
    <col min="2" max="2" width="29.25" customWidth="1"/>
    <col min="3" max="3" width="24.875" customWidth="1"/>
    <col min="4" max="6" width="12.875" customWidth="1"/>
    <col min="7" max="9" width="13.625" customWidth="1"/>
    <col min="10" max="10" width="32.5" customWidth="1"/>
    <col min="11" max="18" width="11.875" customWidth="1"/>
  </cols>
  <sheetData>
    <row r="1" spans="1:27" ht="27.95" customHeight="1">
      <c r="A1" s="32" t="s">
        <v>48</v>
      </c>
      <c r="B1" s="33"/>
      <c r="C1" s="33"/>
      <c r="D1" s="33"/>
      <c r="E1" s="33"/>
      <c r="F1" s="33"/>
      <c r="G1" s="33"/>
      <c r="H1" s="33"/>
      <c r="I1" s="33"/>
      <c r="J1" s="3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7.95" customHeight="1">
      <c r="A2" s="32" t="s">
        <v>57</v>
      </c>
      <c r="B2" s="33"/>
      <c r="C2" s="33"/>
      <c r="D2" s="33"/>
      <c r="E2" s="33"/>
      <c r="F2" s="33"/>
      <c r="G2" s="33"/>
      <c r="H2" s="33"/>
      <c r="I2" s="33"/>
      <c r="J2" s="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7.95" customHeight="1">
      <c r="A3" s="32" t="s">
        <v>49</v>
      </c>
      <c r="B3" s="33"/>
      <c r="C3" s="33"/>
      <c r="D3" s="33"/>
      <c r="E3" s="33"/>
      <c r="F3" s="33"/>
      <c r="G3" s="33"/>
      <c r="H3" s="33"/>
      <c r="I3" s="33"/>
      <c r="J3" s="3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7.95" customHeight="1">
      <c r="A4" s="32" t="s">
        <v>58</v>
      </c>
      <c r="B4" s="34"/>
      <c r="C4" s="34"/>
      <c r="D4" s="34"/>
      <c r="E4" s="34"/>
      <c r="F4" s="34"/>
      <c r="G4" s="34"/>
      <c r="H4" s="34"/>
      <c r="I4" s="34"/>
      <c r="J4" s="3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223" t="s">
        <v>0</v>
      </c>
      <c r="B5" s="226" t="s">
        <v>1</v>
      </c>
      <c r="C5" s="227" t="s">
        <v>2</v>
      </c>
      <c r="D5" s="219" t="s">
        <v>3</v>
      </c>
      <c r="E5" s="222" t="s">
        <v>41</v>
      </c>
      <c r="F5" s="213" t="s">
        <v>4</v>
      </c>
      <c r="G5" s="214"/>
      <c r="H5" s="2"/>
      <c r="I5" s="3"/>
      <c r="J5" s="219" t="s">
        <v>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5.5" customHeight="1">
      <c r="A6" s="224"/>
      <c r="B6" s="220"/>
      <c r="C6" s="228"/>
      <c r="D6" s="220"/>
      <c r="E6" s="220"/>
      <c r="F6" s="215"/>
      <c r="G6" s="216"/>
      <c r="H6" s="2" t="s">
        <v>6</v>
      </c>
      <c r="I6" s="4" t="s">
        <v>7</v>
      </c>
      <c r="J6" s="22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5.5" customHeight="1">
      <c r="A7" s="225"/>
      <c r="B7" s="221"/>
      <c r="C7" s="229"/>
      <c r="D7" s="221"/>
      <c r="E7" s="221"/>
      <c r="F7" s="217"/>
      <c r="G7" s="218"/>
      <c r="H7" s="5"/>
      <c r="I7" s="6"/>
      <c r="J7" s="22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5.5" customHeight="1" thickBot="1">
      <c r="A8" s="7"/>
      <c r="B8" s="162" t="s">
        <v>8</v>
      </c>
      <c r="C8" s="7"/>
      <c r="D8" s="8"/>
      <c r="E8" s="8"/>
      <c r="F8" s="9" t="s">
        <v>9</v>
      </c>
      <c r="G8" s="9" t="s">
        <v>10</v>
      </c>
      <c r="H8" s="8"/>
      <c r="I8" s="8"/>
      <c r="J8" s="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7.75" customHeight="1" thickBot="1">
      <c r="A9" s="10"/>
      <c r="B9" s="112" t="s">
        <v>11</v>
      </c>
      <c r="C9" s="11"/>
      <c r="D9" s="12"/>
      <c r="E9" s="12"/>
      <c r="F9" s="13" t="s">
        <v>12</v>
      </c>
      <c r="G9" s="13" t="s">
        <v>13</v>
      </c>
      <c r="H9" s="12"/>
      <c r="I9" s="12"/>
      <c r="J9" s="1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5.5" customHeight="1">
      <c r="A10" s="14"/>
      <c r="B10" s="15" t="s">
        <v>14</v>
      </c>
      <c r="C10" s="16"/>
      <c r="D10" s="60"/>
      <c r="E10" s="60"/>
      <c r="F10" s="60"/>
      <c r="G10" s="60"/>
      <c r="H10" s="60"/>
      <c r="I10" s="60"/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5.5" customHeight="1">
      <c r="A11" s="18">
        <v>1</v>
      </c>
      <c r="B11" s="19" t="s">
        <v>15</v>
      </c>
      <c r="C11" s="19" t="s">
        <v>16</v>
      </c>
      <c r="D11" s="129">
        <v>984000</v>
      </c>
      <c r="E11" s="141">
        <v>656200</v>
      </c>
      <c r="F11" s="97">
        <v>118720</v>
      </c>
      <c r="G11" s="97">
        <v>198920</v>
      </c>
      <c r="H11" s="177">
        <f>E11-F11-G11</f>
        <v>338560</v>
      </c>
      <c r="I11" s="49">
        <f>SUM(G11+F11)/E11*100</f>
        <v>48.405973788479123</v>
      </c>
      <c r="J11" s="20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5.5" customHeight="1">
      <c r="A12" s="18">
        <v>2</v>
      </c>
      <c r="B12" s="19" t="s">
        <v>18</v>
      </c>
      <c r="C12" s="19" t="s">
        <v>16</v>
      </c>
      <c r="D12" s="129">
        <v>103200</v>
      </c>
      <c r="E12" s="129">
        <v>183200</v>
      </c>
      <c r="F12" s="97">
        <v>3853</v>
      </c>
      <c r="G12" s="97">
        <v>126489</v>
      </c>
      <c r="H12" s="177">
        <f>E12-F12-G12</f>
        <v>52858</v>
      </c>
      <c r="I12" s="49">
        <f>SUM(G12+F12)/E12*100</f>
        <v>71.147379912663752</v>
      </c>
      <c r="J12" s="98" t="s">
        <v>47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5.5" customHeight="1">
      <c r="A13" s="61"/>
      <c r="B13" s="80"/>
      <c r="C13" s="80"/>
      <c r="D13" s="130"/>
      <c r="E13" s="130"/>
      <c r="F13" s="103"/>
      <c r="G13" s="103"/>
      <c r="H13" s="81"/>
      <c r="I13" s="74"/>
      <c r="J13" s="176" t="s">
        <v>56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5.5" customHeight="1">
      <c r="A14" s="61">
        <v>3</v>
      </c>
      <c r="B14" s="80" t="s">
        <v>19</v>
      </c>
      <c r="C14" s="80" t="s">
        <v>16</v>
      </c>
      <c r="D14" s="130">
        <v>19500</v>
      </c>
      <c r="E14" s="130">
        <v>19500</v>
      </c>
      <c r="F14" s="104">
        <v>0</v>
      </c>
      <c r="G14" s="110">
        <v>0</v>
      </c>
      <c r="H14" s="186">
        <f>E14-F14-G14</f>
        <v>19500</v>
      </c>
      <c r="I14" s="88"/>
      <c r="J14" s="77" t="s">
        <v>17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5.5" customHeight="1">
      <c r="A15" s="86">
        <v>4</v>
      </c>
      <c r="B15" s="67" t="s">
        <v>20</v>
      </c>
      <c r="C15" s="67" t="s">
        <v>16</v>
      </c>
      <c r="D15" s="131">
        <v>43200</v>
      </c>
      <c r="E15" s="181">
        <v>108000</v>
      </c>
      <c r="F15" s="104">
        <v>27000</v>
      </c>
      <c r="G15" s="110">
        <v>27000</v>
      </c>
      <c r="H15" s="186">
        <f>E15-F15-G15</f>
        <v>54000</v>
      </c>
      <c r="I15" s="88">
        <f t="shared" ref="I15:I23" si="0">SUM(G15+F15)/E15*100</f>
        <v>50</v>
      </c>
      <c r="J15" s="98" t="s">
        <v>47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5.5" customHeight="1">
      <c r="A16" s="89"/>
      <c r="B16" s="68"/>
      <c r="C16" s="68"/>
      <c r="D16" s="117"/>
      <c r="E16" s="142"/>
      <c r="F16" s="38"/>
      <c r="G16" s="111"/>
      <c r="H16" s="70"/>
      <c r="I16" s="90"/>
      <c r="J16" s="99" t="s">
        <v>44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5.5" customHeight="1">
      <c r="A17" s="64">
        <v>5</v>
      </c>
      <c r="B17" s="67" t="s">
        <v>21</v>
      </c>
      <c r="C17" s="67" t="s">
        <v>16</v>
      </c>
      <c r="D17" s="132">
        <v>7600</v>
      </c>
      <c r="E17" s="182">
        <v>44800</v>
      </c>
      <c r="F17" s="105"/>
      <c r="G17" s="104">
        <v>26500</v>
      </c>
      <c r="H17" s="190">
        <f>E17-F17-G17</f>
        <v>18300</v>
      </c>
      <c r="I17" s="185">
        <f t="shared" ref="I17" si="1">SUM(G17+F17)/E17*100</f>
        <v>59.151785714285708</v>
      </c>
      <c r="J17" s="100" t="s">
        <v>47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5.5" customHeight="1">
      <c r="A18" s="65"/>
      <c r="B18" s="68"/>
      <c r="C18" s="68"/>
      <c r="D18" s="118"/>
      <c r="E18" s="143"/>
      <c r="F18" s="106"/>
      <c r="G18" s="38"/>
      <c r="H18" s="70"/>
      <c r="I18" s="85"/>
      <c r="J18" s="101" t="s">
        <v>43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5.5" customHeight="1">
      <c r="A19" s="65"/>
      <c r="B19" s="68"/>
      <c r="C19" s="68"/>
      <c r="D19" s="118"/>
      <c r="E19" s="143"/>
      <c r="F19" s="106"/>
      <c r="G19" s="38"/>
      <c r="H19" s="71"/>
      <c r="I19" s="85"/>
      <c r="J19" s="101" t="s">
        <v>45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5.5" customHeight="1">
      <c r="A20" s="64">
        <v>6</v>
      </c>
      <c r="B20" s="94" t="s">
        <v>51</v>
      </c>
      <c r="C20" s="87" t="s">
        <v>16</v>
      </c>
      <c r="D20" s="132">
        <v>450000</v>
      </c>
      <c r="E20" s="183">
        <v>836850</v>
      </c>
      <c r="F20" s="105">
        <v>233700</v>
      </c>
      <c r="G20" s="104">
        <v>210400</v>
      </c>
      <c r="H20" s="178">
        <f>E20-F20-G20</f>
        <v>392750</v>
      </c>
      <c r="I20" s="92">
        <f>SUM(G20+F20)/E20*100</f>
        <v>53.068052817111791</v>
      </c>
      <c r="J20" s="100" t="s">
        <v>47</v>
      </c>
      <c r="K20" s="1"/>
      <c r="L20" s="1">
        <v>405410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5.5" customHeight="1">
      <c r="A21" s="65"/>
      <c r="B21" s="95"/>
      <c r="C21" s="1"/>
      <c r="D21" s="133"/>
      <c r="E21" s="144"/>
      <c r="F21" s="106"/>
      <c r="G21" s="38"/>
      <c r="H21" s="70"/>
      <c r="I21" s="85"/>
      <c r="J21" s="101" t="s">
        <v>46</v>
      </c>
      <c r="K21" s="173"/>
      <c r="L21" s="1">
        <v>9800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5.5" customHeight="1">
      <c r="A22" s="66"/>
      <c r="B22" s="96"/>
      <c r="C22" s="91"/>
      <c r="D22" s="134"/>
      <c r="E22" s="145"/>
      <c r="F22" s="107"/>
      <c r="G22" s="108"/>
      <c r="H22" s="71"/>
      <c r="I22" s="93"/>
      <c r="J22" s="188"/>
      <c r="K22" s="1"/>
      <c r="L22" s="1">
        <f>SUM(L20:L21)</f>
        <v>415210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5.5" customHeight="1">
      <c r="A23" s="82">
        <v>7</v>
      </c>
      <c r="B23" s="83" t="s">
        <v>59</v>
      </c>
      <c r="C23" s="83" t="s">
        <v>16</v>
      </c>
      <c r="D23" s="135">
        <v>780000</v>
      </c>
      <c r="E23" s="135">
        <v>393150</v>
      </c>
      <c r="F23" s="109">
        <v>115090</v>
      </c>
      <c r="G23" s="109">
        <v>102610</v>
      </c>
      <c r="H23" s="189">
        <f>E23-F23-G23</f>
        <v>175450</v>
      </c>
      <c r="I23" s="84">
        <f t="shared" si="0"/>
        <v>55.373267200813935</v>
      </c>
      <c r="J23" s="79" t="s">
        <v>17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5.5" customHeight="1">
      <c r="A24" s="18">
        <v>8</v>
      </c>
      <c r="B24" s="19" t="s">
        <v>22</v>
      </c>
      <c r="C24" s="19"/>
      <c r="D24" s="129">
        <v>5400</v>
      </c>
      <c r="E24" s="129">
        <v>0</v>
      </c>
      <c r="F24" s="47"/>
      <c r="G24" s="73"/>
      <c r="H24" s="48"/>
      <c r="I24" s="74"/>
      <c r="J24" s="7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5.5" customHeight="1">
      <c r="A25" s="115"/>
      <c r="B25" s="62" t="s">
        <v>23</v>
      </c>
      <c r="C25" s="63"/>
      <c r="D25" s="136">
        <f>SUM(D11:D24)</f>
        <v>2392900</v>
      </c>
      <c r="E25" s="136">
        <f>SUM(E11:E24)</f>
        <v>2241700</v>
      </c>
      <c r="F25" s="72">
        <f>SUM(F11:F24)</f>
        <v>498363</v>
      </c>
      <c r="G25" s="76">
        <f>SUM(G11:G24)</f>
        <v>691919</v>
      </c>
      <c r="H25" s="191">
        <f>E25-F25-G25</f>
        <v>1051418</v>
      </c>
      <c r="I25" s="75">
        <f>SUM(G25+F25)/D25*100</f>
        <v>49.742237452463542</v>
      </c>
      <c r="J25" s="7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5.5" customHeight="1">
      <c r="A26" s="64">
        <v>9</v>
      </c>
      <c r="B26" s="67" t="s">
        <v>24</v>
      </c>
      <c r="C26" s="67" t="s">
        <v>16</v>
      </c>
      <c r="D26" s="137">
        <v>56200</v>
      </c>
      <c r="E26" s="146">
        <v>207500</v>
      </c>
      <c r="F26" s="110">
        <v>58568.29</v>
      </c>
      <c r="G26" s="111">
        <v>69334.58</v>
      </c>
      <c r="H26" s="179">
        <f>E26-F26-G26</f>
        <v>79597.12999999999</v>
      </c>
      <c r="I26" s="88">
        <f t="shared" ref="I26" si="2">SUM(G26+F26)/E26*100</f>
        <v>61.639937349397592</v>
      </c>
      <c r="J26" s="98" t="s">
        <v>47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5.5" customHeight="1">
      <c r="A27" s="66"/>
      <c r="B27" s="69"/>
      <c r="C27" s="69"/>
      <c r="D27" s="119"/>
      <c r="E27" s="147"/>
      <c r="F27" s="180"/>
      <c r="G27" s="180"/>
      <c r="H27" s="71"/>
      <c r="I27" s="160"/>
      <c r="J27" s="102" t="s">
        <v>42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5.5" customHeight="1">
      <c r="A28" s="206"/>
      <c r="B28" s="207" t="s">
        <v>25</v>
      </c>
      <c r="C28" s="206"/>
      <c r="D28" s="208">
        <f>SUM(D25:D26)</f>
        <v>2449100</v>
      </c>
      <c r="E28" s="208">
        <f>SUM(E25:E26)</f>
        <v>2449200</v>
      </c>
      <c r="F28" s="209">
        <f>SUM(F25:F26)</f>
        <v>556931.29</v>
      </c>
      <c r="G28" s="209">
        <f>SUM(G25:G26)</f>
        <v>761253.58</v>
      </c>
      <c r="H28" s="210">
        <f>E28-F28-G28</f>
        <v>1131015.1299999999</v>
      </c>
      <c r="I28" s="211">
        <f>SUM(G28+F28)/E28*100</f>
        <v>53.82103829821984</v>
      </c>
      <c r="J28" s="212"/>
      <c r="K28" s="11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5.5" customHeight="1">
      <c r="A29" s="202"/>
      <c r="B29" s="203"/>
      <c r="C29" s="204"/>
      <c r="D29" s="138"/>
      <c r="E29" s="138"/>
      <c r="F29" s="174"/>
      <c r="G29" s="174"/>
      <c r="H29" s="192"/>
      <c r="I29" s="205"/>
      <c r="J29" s="116"/>
      <c r="K29" s="11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5.5" customHeight="1">
      <c r="A30" s="125"/>
      <c r="B30" s="128" t="s">
        <v>26</v>
      </c>
      <c r="C30" s="126"/>
      <c r="D30" s="120"/>
      <c r="E30" s="148"/>
      <c r="F30" s="54"/>
      <c r="G30" s="53"/>
      <c r="H30" s="54"/>
      <c r="I30" s="54"/>
      <c r="J30" s="1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5.5" customHeight="1">
      <c r="A31" s="14"/>
      <c r="B31" s="127" t="s">
        <v>27</v>
      </c>
      <c r="C31" s="16"/>
      <c r="D31" s="121"/>
      <c r="E31" s="149"/>
      <c r="F31" s="56"/>
      <c r="G31" s="55"/>
      <c r="H31" s="56"/>
      <c r="I31" s="56"/>
      <c r="J31" s="1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5.5" customHeight="1">
      <c r="A32" s="122"/>
      <c r="B32" s="23" t="s">
        <v>28</v>
      </c>
      <c r="C32" s="24"/>
      <c r="D32" s="122"/>
      <c r="E32" s="150"/>
      <c r="F32" s="58"/>
      <c r="G32" s="57"/>
      <c r="H32" s="58"/>
      <c r="I32" s="58"/>
      <c r="J32" s="2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5.5" customHeight="1">
      <c r="A33" s="163"/>
      <c r="B33" s="26" t="s">
        <v>29</v>
      </c>
      <c r="C33" s="19"/>
      <c r="D33" s="123"/>
      <c r="E33" s="151"/>
      <c r="F33" s="47"/>
      <c r="G33" s="47"/>
      <c r="H33" s="48"/>
      <c r="I33" s="49"/>
      <c r="J33" s="2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5.5" customHeight="1">
      <c r="A34" s="18">
        <v>10</v>
      </c>
      <c r="B34" s="19" t="s">
        <v>30</v>
      </c>
      <c r="C34" s="19" t="s">
        <v>16</v>
      </c>
      <c r="D34" s="139">
        <v>20300</v>
      </c>
      <c r="E34" s="139">
        <v>20300</v>
      </c>
      <c r="F34" s="97"/>
      <c r="G34" s="97">
        <v>10200</v>
      </c>
      <c r="H34" s="184">
        <f>E34-F34-G34</f>
        <v>10100</v>
      </c>
      <c r="I34" s="49">
        <f>SUM(G34+F34)/E34*100</f>
        <v>50.246305418719217</v>
      </c>
      <c r="J34" s="20" t="s">
        <v>17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5.5" customHeight="1">
      <c r="A35" s="163"/>
      <c r="B35" s="28" t="s">
        <v>31</v>
      </c>
      <c r="C35" s="19"/>
      <c r="D35" s="124"/>
      <c r="E35" s="140"/>
      <c r="F35" s="97"/>
      <c r="G35" s="97"/>
      <c r="H35" s="159"/>
      <c r="I35" s="49"/>
      <c r="J35" s="2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5.5" customHeight="1">
      <c r="A36" s="18">
        <v>11</v>
      </c>
      <c r="B36" s="29" t="s">
        <v>30</v>
      </c>
      <c r="C36" s="19" t="s">
        <v>16</v>
      </c>
      <c r="D36" s="139">
        <v>46500</v>
      </c>
      <c r="E36" s="139">
        <v>46500</v>
      </c>
      <c r="F36" s="97">
        <v>23300</v>
      </c>
      <c r="G36" s="97"/>
      <c r="H36" s="184">
        <f>E36-F36-G36</f>
        <v>23200</v>
      </c>
      <c r="I36" s="49">
        <f>SUM(G36+F36)/E36*100</f>
        <v>50.107526881720432</v>
      </c>
      <c r="J36" s="20" t="s">
        <v>17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5.5" customHeight="1">
      <c r="A37" s="22"/>
      <c r="B37" s="21" t="s">
        <v>25</v>
      </c>
      <c r="C37" s="22"/>
      <c r="D37" s="59">
        <f>SUM(D34:D36)</f>
        <v>66800</v>
      </c>
      <c r="E37" s="152">
        <f t="shared" ref="E37:F37" si="3">SUM(E34:E36)</f>
        <v>66800</v>
      </c>
      <c r="F37" s="175">
        <f t="shared" si="3"/>
        <v>23300</v>
      </c>
      <c r="G37" s="50">
        <f>SUM(G36,G34)</f>
        <v>10200</v>
      </c>
      <c r="H37" s="52">
        <f>E37-F37-G37</f>
        <v>33300</v>
      </c>
      <c r="I37" s="51">
        <f>SUM(G37+F37)/E37*100</f>
        <v>50.149700598802397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5.5" customHeight="1">
      <c r="A38" s="164"/>
      <c r="B38" s="165" t="s">
        <v>52</v>
      </c>
      <c r="C38" s="122"/>
      <c r="D38" s="156"/>
      <c r="E38" s="156"/>
      <c r="F38" s="122"/>
      <c r="G38" s="122"/>
      <c r="H38" s="122"/>
      <c r="I38" s="122"/>
      <c r="J38" s="12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5.5" customHeight="1">
      <c r="A39" s="166" t="s">
        <v>53</v>
      </c>
      <c r="B39" s="167" t="s">
        <v>32</v>
      </c>
      <c r="C39" s="122"/>
      <c r="D39" s="156"/>
      <c r="E39" s="156"/>
      <c r="F39" s="122"/>
      <c r="G39" s="122"/>
      <c r="H39" s="122"/>
      <c r="I39" s="122"/>
      <c r="J39" s="12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5.5" customHeight="1">
      <c r="A40" s="168"/>
      <c r="B40" s="169" t="s">
        <v>54</v>
      </c>
      <c r="C40" s="168"/>
      <c r="D40" s="168"/>
      <c r="E40" s="168"/>
      <c r="F40" s="168"/>
      <c r="G40" s="168"/>
      <c r="H40" s="168"/>
      <c r="I40" s="168"/>
      <c r="J40" s="16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5.5" customHeight="1">
      <c r="A41" s="153">
        <v>12</v>
      </c>
      <c r="B41" s="114" t="s">
        <v>33</v>
      </c>
      <c r="C41" s="19" t="s">
        <v>16</v>
      </c>
      <c r="D41" s="171">
        <v>6360</v>
      </c>
      <c r="E41" s="171">
        <v>6360</v>
      </c>
      <c r="F41" s="97"/>
      <c r="G41" s="158">
        <v>0</v>
      </c>
      <c r="H41" s="187">
        <f>D41-F41-G41</f>
        <v>6360</v>
      </c>
      <c r="I41" s="49">
        <f>SUM(G41+F41)/D41*100</f>
        <v>0</v>
      </c>
      <c r="J41" s="20" t="s">
        <v>17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5.5" customHeight="1">
      <c r="A42" s="153">
        <v>13</v>
      </c>
      <c r="B42" s="114" t="s">
        <v>34</v>
      </c>
      <c r="C42" s="19" t="s">
        <v>16</v>
      </c>
      <c r="D42" s="171">
        <v>3710</v>
      </c>
      <c r="E42" s="171">
        <v>3710</v>
      </c>
      <c r="F42" s="47"/>
      <c r="G42" s="158">
        <v>0</v>
      </c>
      <c r="H42" s="187">
        <f t="shared" ref="H42:H45" si="4">D42-F42-G42</f>
        <v>3710</v>
      </c>
      <c r="I42" s="49">
        <f t="shared" ref="I42:I45" si="5">SUM(G42+F42)/D42*100</f>
        <v>0</v>
      </c>
      <c r="J42" s="20" t="s">
        <v>17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5.5" customHeight="1">
      <c r="A43" s="153">
        <v>14</v>
      </c>
      <c r="B43" s="114" t="s">
        <v>35</v>
      </c>
      <c r="C43" s="19" t="s">
        <v>16</v>
      </c>
      <c r="D43" s="171">
        <v>9000</v>
      </c>
      <c r="E43" s="171">
        <v>9000</v>
      </c>
      <c r="F43" s="170"/>
      <c r="G43" s="158">
        <v>0</v>
      </c>
      <c r="H43" s="187">
        <f t="shared" si="4"/>
        <v>9000</v>
      </c>
      <c r="I43" s="49">
        <f t="shared" si="5"/>
        <v>0</v>
      </c>
      <c r="J43" s="20" t="s">
        <v>17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5.5" customHeight="1">
      <c r="A44" s="153">
        <v>15</v>
      </c>
      <c r="B44" s="114" t="s">
        <v>36</v>
      </c>
      <c r="C44" s="19" t="s">
        <v>16</v>
      </c>
      <c r="D44" s="171">
        <v>8750</v>
      </c>
      <c r="E44" s="171">
        <v>8750</v>
      </c>
      <c r="F44" s="123"/>
      <c r="G44" s="158">
        <v>0</v>
      </c>
      <c r="H44" s="187">
        <f t="shared" si="4"/>
        <v>8750</v>
      </c>
      <c r="I44" s="49">
        <f t="shared" si="5"/>
        <v>0</v>
      </c>
      <c r="J44" s="20" t="s">
        <v>17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5.5" customHeight="1">
      <c r="A45" s="153">
        <v>16</v>
      </c>
      <c r="B45" s="114" t="s">
        <v>55</v>
      </c>
      <c r="C45" s="19" t="s">
        <v>16</v>
      </c>
      <c r="D45" s="171">
        <v>720</v>
      </c>
      <c r="E45" s="171">
        <v>720</v>
      </c>
      <c r="F45" s="123"/>
      <c r="G45" s="158">
        <v>0</v>
      </c>
      <c r="H45" s="187">
        <f t="shared" si="4"/>
        <v>720</v>
      </c>
      <c r="I45" s="49">
        <f t="shared" si="5"/>
        <v>0</v>
      </c>
      <c r="J45" s="20" t="s">
        <v>17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5.5" customHeight="1">
      <c r="A46" s="193"/>
      <c r="B46" s="194" t="s">
        <v>37</v>
      </c>
      <c r="C46" s="193"/>
      <c r="D46" s="195">
        <f>SUM(D41:D45)</f>
        <v>28540</v>
      </c>
      <c r="E46" s="195">
        <f>SUM(E41:E45)</f>
        <v>28540</v>
      </c>
      <c r="F46" s="196">
        <f t="shared" ref="F46" si="6">SUM(F43:F45)</f>
        <v>0</v>
      </c>
      <c r="G46" s="197">
        <f>SUM(G41:G45)</f>
        <v>0</v>
      </c>
      <c r="H46" s="198">
        <f>SUM(H41:H45)</f>
        <v>28540</v>
      </c>
      <c r="I46" s="199">
        <f>SUM(G46+F46)/D46*100</f>
        <v>0</v>
      </c>
      <c r="J46" s="19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5.5" customHeight="1">
      <c r="A47" s="154"/>
      <c r="B47" s="155" t="s">
        <v>50</v>
      </c>
      <c r="C47" s="154"/>
      <c r="D47" s="161">
        <f>D28+D37+D46</f>
        <v>2544440</v>
      </c>
      <c r="E47" s="161">
        <f>E28+E37+E46</f>
        <v>2544540</v>
      </c>
      <c r="F47" s="172">
        <f>F28+F37+F46</f>
        <v>580231.29</v>
      </c>
      <c r="G47" s="172">
        <f>G28+G37+G46</f>
        <v>771453.58</v>
      </c>
      <c r="H47" s="161">
        <f>H28+H37+H46</f>
        <v>1192855.1299999999</v>
      </c>
      <c r="I47" s="157">
        <f t="shared" ref="I47" si="7">SUM(G47+F47)/D47*100</f>
        <v>53.123078948609525</v>
      </c>
      <c r="J47" s="15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5.5" customHeight="1">
      <c r="A48" s="35"/>
      <c r="B48" s="36"/>
      <c r="C48" s="36"/>
      <c r="D48" s="37"/>
      <c r="E48" s="37"/>
      <c r="F48" s="38"/>
      <c r="G48" s="38"/>
      <c r="H48" s="39"/>
      <c r="I48" s="40"/>
      <c r="J48" s="4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0" customHeight="1">
      <c r="A49" s="35"/>
      <c r="B49" s="36"/>
      <c r="C49" s="36"/>
      <c r="D49" s="37"/>
      <c r="E49" s="37"/>
      <c r="F49" s="38"/>
      <c r="G49" s="38"/>
      <c r="H49" s="39"/>
      <c r="I49" s="40"/>
      <c r="J49" s="4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0" customHeight="1">
      <c r="A50" s="31"/>
      <c r="B50" s="42" t="s">
        <v>38</v>
      </c>
      <c r="C50" s="43"/>
      <c r="D50" s="43" t="s">
        <v>40</v>
      </c>
      <c r="E50" s="43"/>
      <c r="F50" s="43"/>
      <c r="G50" s="42" t="s">
        <v>39</v>
      </c>
      <c r="H50" s="43"/>
      <c r="I50" s="43" t="s">
        <v>64</v>
      </c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spans="1:27" ht="30" customHeight="1">
      <c r="A51" s="31"/>
      <c r="B51" s="43"/>
      <c r="C51" s="44" t="s">
        <v>60</v>
      </c>
      <c r="D51" s="43"/>
      <c r="E51" s="43"/>
      <c r="F51" s="43"/>
      <c r="G51" s="43"/>
      <c r="H51" s="200" t="s">
        <v>62</v>
      </c>
      <c r="I51" s="45"/>
      <c r="J51" s="43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spans="1:27" ht="30" customHeight="1">
      <c r="A52" s="31"/>
      <c r="B52" s="43"/>
      <c r="C52" s="44" t="s">
        <v>61</v>
      </c>
      <c r="D52" s="43"/>
      <c r="E52" s="43"/>
      <c r="F52" s="43"/>
      <c r="G52" s="43"/>
      <c r="H52" s="201" t="s">
        <v>63</v>
      </c>
      <c r="I52" s="46"/>
      <c r="J52" s="43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spans="1:27" ht="25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5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5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5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5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5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5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5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5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5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5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5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5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5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5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5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5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5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5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5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5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5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5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5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5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5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5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5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5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5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5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5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5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5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5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5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5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5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5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5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5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5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5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5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5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5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5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5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5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5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5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5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5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5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5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5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5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5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5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5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5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5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5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5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5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5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5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5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5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5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5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5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5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5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5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5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5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5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5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5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5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5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5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5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5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5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5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5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5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5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5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5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5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5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5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5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5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5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5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5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5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5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5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5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5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5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5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5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5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5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5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5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5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5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5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5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5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5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5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5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5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5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5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5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5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5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5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5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5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5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5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5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5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5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5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5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5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5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5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5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5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5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5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5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5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5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5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5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5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5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5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5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5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5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5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5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5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5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5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5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5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5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5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5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5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5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5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5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5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5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5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5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5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5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5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5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5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5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5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5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5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5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5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5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5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5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5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5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5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5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5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5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5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5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5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5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7">
    <mergeCell ref="F5:G7"/>
    <mergeCell ref="J5:J7"/>
    <mergeCell ref="E5:E7"/>
    <mergeCell ref="A5:A7"/>
    <mergeCell ref="B5:B7"/>
    <mergeCell ref="C5:C7"/>
    <mergeCell ref="D5:D7"/>
  </mergeCells>
  <pageMargins left="0.70866141732283472" right="0.70866141732283472" top="0.35433070866141736" bottom="0.35433070866141736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O10-2 แม่วงก์</vt:lpstr>
      <vt:lpstr>'O10-2 แม่วงก์'!Print_Area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FGQHBBT</cp:lastModifiedBy>
  <cp:lastPrinted>2026-07-27T05:26:02Z</cp:lastPrinted>
  <dcterms:created xsi:type="dcterms:W3CDTF">2024-01-10T07:59:11Z</dcterms:created>
  <dcterms:modified xsi:type="dcterms:W3CDTF">2026-07-27T05:26:09Z</dcterms:modified>
</cp:coreProperties>
</file>